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576" windowHeight="11016"/>
  </bookViews>
  <sheets>
    <sheet name="Програми" sheetId="1" r:id="rId1"/>
    <sheet name="Фінансове" sheetId="2" r:id="rId2"/>
  </sheets>
  <definedNames>
    <definedName name="_GoBack" localSheetId="0">Програми!$F$78</definedName>
    <definedName name="_Hlk122938741" localSheetId="0">Програми!#REF!</definedName>
    <definedName name="_xlnm.Print_Titles" localSheetId="0">Програми!$13:$13</definedName>
  </definedNames>
  <calcPr calcId="125725"/>
</workbook>
</file>

<file path=xl/calcChain.xml><?xml version="1.0" encoding="utf-8"?>
<calcChain xmlns="http://schemas.openxmlformats.org/spreadsheetml/2006/main">
  <c r="I49" i="1"/>
  <c r="H49"/>
  <c r="I75"/>
  <c r="H75"/>
  <c r="G76"/>
  <c r="I69"/>
  <c r="H69"/>
  <c r="G73"/>
  <c r="I14"/>
  <c r="G44"/>
  <c r="J9" i="2"/>
  <c r="G9"/>
  <c r="J8"/>
  <c r="G8"/>
  <c r="J7"/>
  <c r="G7"/>
  <c r="J6"/>
  <c r="G6"/>
  <c r="J5"/>
  <c r="G5"/>
  <c r="L4"/>
  <c r="K4"/>
  <c r="J4"/>
  <c r="I4"/>
  <c r="H4"/>
  <c r="G4"/>
  <c r="I77" i="1"/>
  <c r="H77"/>
  <c r="I56"/>
  <c r="H56"/>
  <c r="G82"/>
  <c r="G81"/>
  <c r="G80"/>
  <c r="G79"/>
  <c r="G78"/>
  <c r="G74"/>
  <c r="G72"/>
  <c r="G71"/>
  <c r="G70"/>
  <c r="G68"/>
  <c r="G67"/>
  <c r="G66"/>
  <c r="G65"/>
  <c r="G64"/>
  <c r="G63"/>
  <c r="G62"/>
  <c r="G61"/>
  <c r="G60"/>
  <c r="G59"/>
  <c r="G58"/>
  <c r="G57"/>
  <c r="G77" l="1"/>
  <c r="I83"/>
  <c r="G75"/>
  <c r="G56"/>
  <c r="G69"/>
  <c r="G55"/>
  <c r="G54"/>
  <c r="G53"/>
  <c r="G52"/>
  <c r="G51"/>
  <c r="G50"/>
  <c r="G49" l="1"/>
  <c r="G28"/>
  <c r="G27"/>
  <c r="G26"/>
  <c r="G25"/>
  <c r="I24"/>
  <c r="H24"/>
  <c r="H23" s="1"/>
  <c r="H14" s="1"/>
  <c r="H83" s="1"/>
  <c r="I17"/>
  <c r="G18"/>
  <c r="H17"/>
  <c r="G22"/>
  <c r="G21"/>
  <c r="G20"/>
  <c r="G19"/>
  <c r="G24" l="1"/>
  <c r="G17"/>
  <c r="G48" l="1"/>
  <c r="G47"/>
  <c r="G46"/>
  <c r="G45"/>
  <c r="G43"/>
  <c r="G42"/>
  <c r="G41"/>
  <c r="G40"/>
  <c r="G39"/>
  <c r="G38"/>
  <c r="G37"/>
  <c r="G36"/>
  <c r="G35"/>
  <c r="G34"/>
  <c r="G33"/>
  <c r="G30"/>
  <c r="G29"/>
  <c r="G23"/>
  <c r="G15"/>
  <c r="G16"/>
  <c r="G14" l="1"/>
  <c r="G83" s="1"/>
</calcChain>
</file>

<file path=xl/sharedStrings.xml><?xml version="1.0" encoding="utf-8"?>
<sst xmlns="http://schemas.openxmlformats.org/spreadsheetml/2006/main" count="392" uniqueCount="257">
  <si>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</si>
  <si>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</si>
  <si>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</si>
  <si>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</si>
  <si>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</si>
  <si>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</si>
  <si>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</si>
  <si>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</si>
  <si>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/>
  </si>
  <si>
    <t>Виконавчий комiтет  Прилуцької мiської ради</t>
  </si>
  <si>
    <t>0210000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</si>
  <si>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</si>
  <si>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</si>
  <si>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</si>
  <si>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</si>
  <si>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Утримання  та функціонування комітетів самоорганізації населення в місті Прилуки на 2023-2025 роки</t>
  </si>
  <si>
    <t>0212010</t>
  </si>
  <si>
    <t>2010</t>
  </si>
  <si>
    <t>0731</t>
  </si>
  <si>
    <t>Багатопрофільна стаціонарна медична допомога населенню</t>
  </si>
  <si>
    <t>Надання населенню вторинної медичної допомоги на 2023 рік</t>
  </si>
  <si>
    <t>Надання медичних послуг дитячому населенню на 2023 рік</t>
  </si>
  <si>
    <t>0212100</t>
  </si>
  <si>
    <t>2100</t>
  </si>
  <si>
    <t>0722</t>
  </si>
  <si>
    <t>Стоматологічна допомога населенню</t>
  </si>
  <si>
    <t>Надання стоматологічної допомоги мешканцям м.Прилуки на 2023 рік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</si>
  <si>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</si>
  <si>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</si>
  <si>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</si>
  <si>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</si>
  <si>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Надання населенню  первинної медичної допомоги на 2022 рік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</si>
  <si>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</si>
  <si>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</si>
  <si>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</si>
  <si>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</si>
  <si>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Забезпечення пільговими та безоплатними лікарськими й технічними засобами дитячого населення на 2023 рік</t>
  </si>
  <si>
    <t>0212152</t>
  </si>
  <si>
    <t>2152</t>
  </si>
  <si>
    <t>0763</t>
  </si>
  <si>
    <t>Інші програми та заходи у сфері охорони здоров`я</t>
  </si>
  <si>
    <t>Надання медичних послуг дитячому населенню міста Прилуки в закладах  освіти на 2023 рік</t>
  </si>
  <si>
    <t>0213133</t>
  </si>
  <si>
    <t>3133</t>
  </si>
  <si>
    <t>1040</t>
  </si>
  <si>
    <t>Інші заходи та заклади молодіжної політики</t>
  </si>
  <si>
    <t>Програма національно-патріотичного виховання в м.Прилуки на 2021-2025 роки</t>
  </si>
  <si>
    <t>Рішення№13від 06.03.2022р Прилуцької міської ради 16(позачергової)сесії 8 скликання</t>
  </si>
  <si>
    <t>Молодь м.Прилуки на 2022-2025 роки</t>
  </si>
  <si>
    <t>Рішення№14від 06.03.2022р Прилуцької міської ради 16(позачергової)сесії 8 скликання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</si>
  <si>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</si>
  <si>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</si>
  <si>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</si>
  <si>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</si>
  <si>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 Прилуцької міської організації  ветеранів України на 2022-2024 роки</t>
  </si>
  <si>
    <t>0213242</t>
  </si>
  <si>
    <t>3242</t>
  </si>
  <si>
    <t>1090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</si>
  <si>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</si>
  <si>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2022-2025 роки</t>
  </si>
  <si>
    <t>Відзначення державних та професійних свят, ювілейних дат, заохочення за заслуги перед  територіальною громадою міста Прилуки
на 2320-2025 роки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</si>
  <si>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</si>
  <si>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</si>
  <si>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</si>
  <si>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</si>
  <si>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Розвиток фізичної культури та спорту в м.Прилуки на 2022-2025 роки</t>
  </si>
  <si>
    <t>Рішення№15 від 06.03.2022рПрилуцької міської ради 16(позачергової)сесії 8 скликання</t>
  </si>
  <si>
    <t>0216060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</si>
  <si>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</si>
  <si>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</si>
  <si>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</si>
  <si>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Облаштування позаміського закладу оздоровлення та відпочинку дітей "Берізка" на базі КП "Санаторій Берізка"</t>
  </si>
  <si>
    <t>0216090</t>
  </si>
  <si>
    <t>6090</t>
  </si>
  <si>
    <t>Інша діяльність у сфері житлово-комунального господарства</t>
  </si>
  <si>
    <t>"На варті чистоти і порядку" 2022-2023 роки</t>
  </si>
  <si>
    <t>Утримання безпритульних тварин у реабілітаційному  центрі м.Прилуки на 2023 рік</t>
  </si>
  <si>
    <t>Забезпечення функціонування громадської вбиральні на 2023 рік»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</si>
  <si>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</si>
  <si>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</si>
  <si>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</si>
  <si>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</si>
  <si>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на 2021-2025 роки</t>
  </si>
  <si>
    <t>0218220</t>
  </si>
  <si>
    <t>8220</t>
  </si>
  <si>
    <t>0380</t>
  </si>
  <si>
    <t>Заходи та роботи з мобілізаційної підготовки місцевого значення</t>
  </si>
  <si>
    <t>Забезпечення допризовної підготовки та мобілізаційних заходів Прилуцькою міською територіальною громадою на 2022-2023 роки</t>
  </si>
  <si>
    <t>0218240</t>
  </si>
  <si>
    <t>8240</t>
  </si>
  <si>
    <t>Заходи та роботи з територіальної оборони</t>
  </si>
  <si>
    <t>Територіальна оборона м.Прилуки на 2023 рік</t>
  </si>
  <si>
    <t>0218410</t>
  </si>
  <si>
    <t>8410</t>
  </si>
  <si>
    <t>0830</t>
  </si>
  <si>
    <t>Фінансова підтримка засобів масової інформації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</si>
  <si>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</si>
  <si>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0610000</t>
  </si>
  <si>
    <t>0611010</t>
  </si>
  <si>
    <t>0611021</t>
  </si>
  <si>
    <t>0611142</t>
  </si>
  <si>
    <t>0617413</t>
  </si>
  <si>
    <t>0810000</t>
  </si>
  <si>
    <t>0813031</t>
  </si>
  <si>
    <t>0813032</t>
  </si>
  <si>
    <t>0813033</t>
  </si>
  <si>
    <t>0813035</t>
  </si>
  <si>
    <t>0813060</t>
  </si>
  <si>
    <t>0813160</t>
  </si>
  <si>
    <t>0813180</t>
  </si>
  <si>
    <t>0813192</t>
  </si>
  <si>
    <t>0813242</t>
  </si>
  <si>
    <t>1210000</t>
  </si>
  <si>
    <t>1216030</t>
  </si>
  <si>
    <t>X</t>
  </si>
  <si>
    <t>Рішення№ 1 від 06.04.2023р Прилуцької міської ради 38 (позачергова)сесії 8 скликання</t>
  </si>
  <si>
    <t>Рішення№ 2 від 06.04.2023р Прилуцької міської ради 38(позачергова)сесії 8 скликання</t>
  </si>
  <si>
    <t>Рішення№ 1 від 07.07.2023р Прилуцької міської ради 41(позачергової)сесії 8 скликання</t>
  </si>
  <si>
    <t>Рішення№ 2 від 07.07.2023р Прилуцької міської ради 41(позачергової)сесії 8 скликання</t>
  </si>
  <si>
    <t>Рішення№3від 07.07.2023р Прилуцької міської ради 41(позачергової)сесії 8 скликання</t>
  </si>
  <si>
    <t>Рішення№ 4 від 07.07.2023р Прилуцької міської ради 41(позачергової)сесії 8 скликання</t>
  </si>
  <si>
    <t>Рішення№ 6від 07.07.2023р Прилуцької міської ради 41(позачергової)сесії 8 скликання</t>
  </si>
  <si>
    <t>Рішення№13від 07.07.2023р Прилуцької міської ради 41(позачергової)сесії 8 скликання</t>
  </si>
  <si>
    <t>Рішення№15від 07.07.2023р Прилуцької міської ради 41(позачергової)сесії 8 скликання</t>
  </si>
  <si>
    <t>Рішення№22від 07.07.2023р Прилуцької міської ради 41(позачергової)сесії 8 скликання</t>
  </si>
  <si>
    <t>Рішення№25від 07.07.2023р Прилуцької міської ради 41(позачергової)сесії 8 скликання</t>
  </si>
  <si>
    <t>Рішення№26від 07.07.2023р Прилуцької міської ради 41(позачергової)сесії 8 скликання</t>
  </si>
  <si>
    <t>Рішення№29від 07.07.2023р Прилуцької міської ради 41(позачергової)сесії 8 скликання</t>
  </si>
  <si>
    <t>Рішення№20від 07.07.2023р Прилуцької міської ради 41(позачергової)сесії 8 скликання</t>
  </si>
  <si>
    <t>Рішення№23 від 07.07.2023р Прилуцької міської ради 41(позачергової)сесії 8 скликання</t>
  </si>
  <si>
    <t>Рішення№25 від 06.03.2022р Прилуцької міської ради 16 (позачергової) сесії 8 скликання</t>
  </si>
  <si>
    <t>1217693</t>
  </si>
  <si>
    <t>Спецфонд у т.ч. БР</t>
  </si>
  <si>
    <t>Заг фонд</t>
  </si>
  <si>
    <t>спец фонд</t>
  </si>
  <si>
    <t>Разом</t>
  </si>
  <si>
    <t>Уточнені бюджетні призначення</t>
  </si>
  <si>
    <t>в т.ч. міськ бюджет енергоносії</t>
  </si>
  <si>
    <t xml:space="preserve"> пільгові ліки</t>
  </si>
  <si>
    <t>в т.ч. міськ бюджет з-та</t>
  </si>
  <si>
    <t>в т.ч. міськ бюджет інші</t>
  </si>
  <si>
    <t>в тому числі обласні депутати</t>
  </si>
  <si>
    <t>Разом для перевірки</t>
  </si>
  <si>
    <t>Управлiння освiти Прилуцької мiської ради</t>
  </si>
  <si>
    <t>1010</t>
  </si>
  <si>
    <t>0910</t>
  </si>
  <si>
    <t>Надання дошкільної освіти</t>
  </si>
  <si>
    <t>Звільнення від батьківської плати 
за  харчування дітей із  сімей учасників АТО (ООС),
дітей із сімей загиблих або таких, які пропали безвісти Захисників і Захисниць, учасників боових дій на території інших країн на 2023 рік</t>
  </si>
  <si>
    <t>Рішення№ 6 від 03.04.2023р Прилуцької міської ради 36(позачергова)сесії 8 скликання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</si>
  <si>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</si>
  <si>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</si>
  <si>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</si>
  <si>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Харчування учнів 1-4 класів  закладів загальної середньої освіти міста у 2023 році</t>
  </si>
  <si>
    <t>Рішення№ 5 від 03.04.2023р Прилуцької міської ради 36(позачергова)сесії 8 скликання</t>
  </si>
  <si>
    <t>Крок за кроком до здоров"я Прилуцької загальноосвітньої школи  І-ІІІ ступенів №14 на 2022-2026 роки</t>
  </si>
  <si>
    <t>Рішення№16від 06.03.2022р Прилуцької міської ради 16(позачергової)сесії 8 скликання</t>
  </si>
  <si>
    <t>1142</t>
  </si>
  <si>
    <t>0990</t>
  </si>
  <si>
    <t>Інші програми та заходи у сфері освіти</t>
  </si>
  <si>
    <t>Підтримка та розвиток учнівської 
молоді міста на 2022-2024 рокОбдарованість"</t>
  </si>
  <si>
    <t>Рішення№12 від 06.03.2022  Прилуцької міської ради 16(позачергової)сесії 8 скликання</t>
  </si>
  <si>
    <t>7413</t>
  </si>
  <si>
    <t>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</si>
  <si>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</si>
  <si>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 у 2023 році</t>
  </si>
  <si>
    <t>Рішення№ 7 від 03.04.2023р Прилуцької міської ради 36(позачергова)сесії 8 скликання</t>
  </si>
  <si>
    <t>Управлiння соцiального захисту населення Прилуцької мiської ради Чернігівської області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</si>
  <si>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</si>
  <si>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</si>
  <si>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2023 рік</t>
  </si>
  <si>
    <t>Рішення№11 від 07.07.2023р Прилуцької міської ради 41(позачергової)сесії 8 скликання</t>
  </si>
  <si>
    <t>3032</t>
  </si>
  <si>
    <t>1070</t>
  </si>
  <si>
    <t>Надання пільг окремим категоріям громадян з оплати послуг зв`язку</t>
  </si>
  <si>
    <t>Рішення№11від 07.07.2023р Прилуцької міської ради 41(позачергової)сесії 8 скликання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</si>
  <si>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</si>
  <si>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</si>
  <si>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</si>
  <si>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</si>
  <si>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</si>
  <si>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</si>
  <si>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 які постраждали внаслідок Чорнобильської катастрофи, віднесених до категорії 1, на 2023-2025 роки»</t>
  </si>
  <si>
    <t>Рішення№ 8від 07.07.2023р Прилуцької міської ради 41(позачергової)сесії 8 скликання</t>
  </si>
  <si>
    <t>Забезпечення санаторно-курортним лікуванням осіб, які постраждали внаслідок Чорнобильської катастрофи на 2023-2025 роки» (2,3гр)</t>
  </si>
  <si>
    <t>Рішення№ 9 від 07.07.2023р Прилуцької міської ради 41(позачергової)сесії 8 скликання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</si>
  <si>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</si>
  <si>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</si>
  <si>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Компенсація фізичним особам, які надають соціальні послуги на непрофесійній основі на 2023-2025 роки</t>
  </si>
  <si>
    <t>Рішення№ 7від 07.07.2023р Прилуцької міської ради 41(позачергової)сесії 8 скликання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</si>
  <si>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</si>
  <si>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</si>
  <si>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</si>
  <si>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сім"ям воїнів ,загиблих (померлих) в Афганістані та учасникам АТО/ООС,  особам з інвалідністю</t>
  </si>
  <si>
    <t>Рішення№22від 06.03.2022р Прилуцької міської ради 16(позачергової)сесії 8 скликання</t>
  </si>
  <si>
    <t>Рішення№21від 06.03.2022р Прилуцької міської ради 16(позачергової)сесії 8 скликання</t>
  </si>
  <si>
    <t>Санаторно-курортне оздоровлення осіб з інвалідністю внаслідок загального захворювання та з дитинства на  2022-2023 роках</t>
  </si>
  <si>
    <t>Рішення№23від 06.03.2022р Прилуцької міської ради 16(позачергової)сесії 8 скликання</t>
  </si>
  <si>
    <t>Забезпечення санаторно-курортним лікуванням учасників бойових дій на території інших держав у 2023-2025 роках</t>
  </si>
  <si>
    <t>Рішення№ 12 від 07.07.2023р Прилуцької міської ради 41(позачергової)сесії 8 скликання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</si>
  <si>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оластях та осіб які брали участь у заходах необхіднихдля забезпечення оборониУкраїни захисту безпеки населення інтересів державиу звязку з військовою агресією Російської Федерації проти України,членів сімей загиблих(померлих) таких осіб у 2023-2025 роках</t>
  </si>
  <si>
    <t>Рішення№10від 07.07.2023р Прилуцької міської ради 41(позачергової)сесії 8 скликання</t>
  </si>
  <si>
    <t>Управлiння житлово - комунального господарства Прилуцької мiської ради</t>
  </si>
  <si>
    <t>6030</t>
  </si>
  <si>
    <t>0620</t>
  </si>
  <si>
    <t>Організація благоустрою населених пунктів</t>
  </si>
  <si>
    <t>Житлово-комунальне господарство та організація благоустрію міста Прилуки у 2023 році</t>
  </si>
  <si>
    <t>Рішення№17від 07.07.2023р Прилуцької міської ради 41(позачергової)сесії 8 скликання</t>
  </si>
  <si>
    <t>Використання електроенергії для зовнішнього освітлення вулиць та світлофорних обєктів у м.Прилуки на 2023 рік</t>
  </si>
  <si>
    <t>Рішення№18від 07.07.2023р Прилуцької міської ради 41(позачергової)сесії 8 скликання</t>
  </si>
  <si>
    <t>7640</t>
  </si>
  <si>
    <t>0470</t>
  </si>
  <si>
    <t>Заходи з енергозбереження</t>
  </si>
  <si>
    <t>Підтримки об’єднань співвласників багатоквартирних будинків  щодо проведення енергоефективних заходів на 2022-2023 роки</t>
  </si>
  <si>
    <t>Рішення№19від 07.07.2023р Прилуцької міської ради 41(позачергової)сесії 8 скликання</t>
  </si>
  <si>
    <t>Інші заходи, пов'язані з економічною діяльністю</t>
  </si>
  <si>
    <t xml:space="preserve">Фінансова підтримка комунального підприємства «Послуга» 
Прилуцької міської ради Чернігівської області на 2023 рік»
</t>
  </si>
  <si>
    <t>Рішення№24від 07.07.2023р Прилуцької міської ради 41(позачергової)сесії 8 скликання</t>
  </si>
  <si>
    <t>Розподіл витрат бюджету Прилуцької міської територіальної громади на реалізацію місцевих/регіональних програм у 2023 році</t>
  </si>
  <si>
    <t>3700000</t>
  </si>
  <si>
    <t xml:space="preserve">Підтримка Збройних Сил 
України на 2023 рік» зі змінами
</t>
  </si>
  <si>
    <t>3719800</t>
  </si>
  <si>
    <t>Рішення№3 від 17.11.2023р Прилуцької міської ради 47(позачергової)сесії 8 скликання</t>
  </si>
  <si>
    <t xml:space="preserve">Профілактика правопорушень
на 2023 рік» зі змінами
</t>
  </si>
  <si>
    <t>Рішення№ 2 від 04.11.2023р Прилуцької міської ради 46(позачергової)сесії 8 скликання</t>
  </si>
  <si>
    <t xml:space="preserve">«Забезпечення пожежної
та техногенної безпеки, захисту населення
і територій Прилуцької міської територіальної
громади від надзвичайних ситуацій 
у 2023 році»
</t>
  </si>
  <si>
    <t>Рішення№21 від 07.07.2023р Прилуцької міської ради 41(позачергової)сесії 8 скликання</t>
  </si>
  <si>
    <t xml:space="preserve">Впровадження системи вуличного відеоспостереження у м.Прилуки на 2023 рік»
</t>
  </si>
  <si>
    <t>Рішення№33 від 04.11.2023р Прилуцької міської ради 46(позачергової)сесії 8 скликання</t>
  </si>
  <si>
    <t xml:space="preserve">Матеріально-технічне забезпечення діяльності Прилуцького районного відділу Управління Служби Безпеки України в Чернігівській області 
на  2023 рік»
</t>
  </si>
  <si>
    <t>Рішення№33 від 07.07.2023р Прилуцької міської ради 41(позачергової)сесії 8 скликання</t>
  </si>
  <si>
    <t>Субвенція з місцевого бюджету державному бюджету на виконання програм соціально-економічного розвитку регіонів</t>
  </si>
  <si>
    <t>.0180</t>
  </si>
  <si>
    <t>Фінансове управління Прилуцької міської ради</t>
  </si>
  <si>
    <t>УСЬОГО</t>
  </si>
  <si>
    <t>Начальник фінансового управління міської ради                                                                       О.І.Ворона</t>
  </si>
  <si>
    <t>Призначення</t>
  </si>
  <si>
    <t>Каса</t>
  </si>
  <si>
    <t>Фінансова підтримка комунального підприємства електромереж зовнішнього освітлення "Міськсвітло" Прилуцької міської ради Чернігівської області на 2023 рік</t>
  </si>
  <si>
    <t>рішення №39 від 02.12.2023р Прилуцької міської ради 48(позачергової)сесії 8 скликання</t>
  </si>
  <si>
    <t>Відшкодування різниці в тарифах на послуги з централізованого теплопостачання у 2023 році</t>
  </si>
  <si>
    <t>Рішення №35 від 02.12.2023 Прилуцької міської ради 48(позачергова)сесія 8 скликання</t>
  </si>
  <si>
    <t>1600000</t>
  </si>
  <si>
    <t xml:space="preserve">Управління містобудування та архітектури Прилуцької міської ради </t>
  </si>
  <si>
    <t>1617693</t>
  </si>
  <si>
    <t>Фінансування  робіт та послуг з розробки містобудівної документації,проектів об"єктів будівництва, благоустрою територій та землевпорядних робіт у м. Прилуки на 2023 рік</t>
  </si>
  <si>
    <t>Рішення №8 від 26 травня 2023 року Прилуцької міської ради19 сесія 8скликання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</si>
  <si>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</t>
  </si>
  <si>
    <t>Рішення №32 від 06.03.2022р Прилуцької міської ради 16(позачергової)сесії 8 скликання</t>
  </si>
  <si>
    <t>Рішення№24 від 02.12.2023Прилуцької міської ради48(позачергова)сесії 8 скликання</t>
  </si>
  <si>
    <t>ЗАТВЕРДЖЕНО</t>
  </si>
  <si>
    <t>Рішення міської ради</t>
  </si>
  <si>
    <t>(_____ сесія 8 скликання)</t>
  </si>
  <si>
    <t>Додаток 7</t>
  </si>
  <si>
    <t>____________2024 року №_____</t>
  </si>
  <si>
    <t xml:space="preserve">Рішення№32 від 04.11.2023р Прилуцької міської ради 46(позачергової)сесії 8 скликання; </t>
  </si>
  <si>
    <t>0490</t>
  </si>
  <si>
    <t>0180</t>
  </si>
</sst>
</file>

<file path=xl/styles.xml><?xml version="1.0" encoding="utf-8"?>
<styleSheet xmlns="http://schemas.openxmlformats.org/spreadsheetml/2006/main">
  <fonts count="3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/>
    <xf numFmtId="0" fontId="5" fillId="0" borderId="0"/>
    <xf numFmtId="0" fontId="1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0" borderId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7" applyNumberFormat="0" applyAlignment="0" applyProtection="0"/>
    <xf numFmtId="0" fontId="15" fillId="8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/>
    <xf numFmtId="0" fontId="19" fillId="0" borderId="0"/>
    <xf numFmtId="0" fontId="20" fillId="0" borderId="11" applyNumberFormat="0" applyFill="0" applyAlignment="0" applyProtection="0"/>
    <xf numFmtId="0" fontId="21" fillId="24" borderId="12" applyNumberFormat="0" applyAlignment="0" applyProtection="0"/>
    <xf numFmtId="0" fontId="22" fillId="0" borderId="0" applyNumberFormat="0" applyFill="0" applyBorder="0" applyAlignment="0" applyProtection="0"/>
    <xf numFmtId="0" fontId="23" fillId="25" borderId="7" applyNumberFormat="0" applyAlignment="0" applyProtection="0"/>
    <xf numFmtId="0" fontId="24" fillId="0" borderId="0"/>
    <xf numFmtId="0" fontId="3" fillId="0" borderId="13" applyNumberFormat="0" applyFill="0" applyAlignment="0" applyProtection="0"/>
    <xf numFmtId="0" fontId="25" fillId="7" borderId="0" applyNumberFormat="0" applyBorder="0" applyAlignment="0" applyProtection="0"/>
    <xf numFmtId="0" fontId="12" fillId="26" borderId="14" applyNumberFormat="0" applyFont="0" applyAlignment="0" applyProtection="0"/>
    <xf numFmtId="0" fontId="11" fillId="26" borderId="14" applyNumberFormat="0" applyFont="0" applyAlignment="0" applyProtection="0"/>
    <xf numFmtId="0" fontId="26" fillId="25" borderId="15" applyNumberFormat="0" applyAlignment="0" applyProtection="0"/>
    <xf numFmtId="0" fontId="27" fillId="27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quotePrefix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49" fontId="0" fillId="4" borderId="1" xfId="0" applyNumberForma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quotePrefix="1" applyFont="1" applyFill="1" applyBorder="1" applyAlignment="1">
      <alignment horizontal="left" vertical="top" wrapText="1"/>
    </xf>
    <xf numFmtId="2" fontId="0" fillId="4" borderId="1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quotePrefix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0" fillId="4" borderId="1" xfId="0" applyFont="1" applyFill="1" applyBorder="1"/>
    <xf numFmtId="2" fontId="0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9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quotePrefix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quotePrefix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5" xfId="0" applyNumberFormat="1" applyFont="1" applyFill="1" applyBorder="1" applyAlignment="1">
      <alignment horizontal="right" vertical="justify"/>
    </xf>
    <xf numFmtId="4" fontId="0" fillId="4" borderId="1" xfId="0" applyNumberFormat="1" applyFont="1" applyFill="1" applyBorder="1" applyAlignment="1">
      <alignment horizontal="right" vertical="justify"/>
    </xf>
    <xf numFmtId="4" fontId="0" fillId="0" borderId="1" xfId="0" applyNumberFormat="1" applyFont="1" applyBorder="1" applyAlignment="1">
      <alignment horizontal="right" vertical="justify"/>
    </xf>
    <xf numFmtId="4" fontId="0" fillId="2" borderId="1" xfId="0" applyNumberFormat="1" applyFont="1" applyFill="1" applyBorder="1" applyAlignment="1">
      <alignment horizontal="right" vertical="justify"/>
    </xf>
    <xf numFmtId="4" fontId="0" fillId="0" borderId="1" xfId="0" applyNumberFormat="1" applyFont="1" applyFill="1" applyBorder="1" applyAlignment="1">
      <alignment horizontal="right" vertical="justify"/>
    </xf>
    <xf numFmtId="4" fontId="6" fillId="4" borderId="1" xfId="0" applyNumberFormat="1" applyFont="1" applyFill="1" applyBorder="1" applyAlignment="1">
      <alignment horizontal="right" vertical="justify"/>
    </xf>
    <xf numFmtId="4" fontId="6" fillId="0" borderId="1" xfId="0" applyNumberFormat="1" applyFont="1" applyBorder="1" applyAlignment="1">
      <alignment horizontal="right" vertical="justify"/>
    </xf>
    <xf numFmtId="4" fontId="1" fillId="5" borderId="1" xfId="0" applyNumberFormat="1" applyFont="1" applyFill="1" applyBorder="1" applyAlignment="1">
      <alignment horizontal="right" vertical="justify"/>
    </xf>
    <xf numFmtId="4" fontId="1" fillId="3" borderId="1" xfId="0" applyNumberFormat="1" applyFont="1" applyFill="1" applyBorder="1" applyAlignment="1">
      <alignment horizontal="right" vertical="justify"/>
    </xf>
    <xf numFmtId="4" fontId="8" fillId="4" borderId="1" xfId="0" applyNumberFormat="1" applyFont="1" applyFill="1" applyBorder="1" applyAlignment="1">
      <alignment horizontal="right" vertical="justify"/>
    </xf>
    <xf numFmtId="0" fontId="0" fillId="0" borderId="0" xfId="0" applyFont="1"/>
    <xf numFmtId="0" fontId="31" fillId="0" borderId="0" xfId="0" applyFont="1"/>
    <xf numFmtId="4" fontId="32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0" xfId="0" applyNumberFormat="1" applyFont="1"/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quotePrefix="1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" fillId="3" borderId="1" xfId="0" quotePrefix="1" applyFont="1" applyFill="1" applyBorder="1" applyAlignment="1">
      <alignment vertical="justify" wrapText="1"/>
    </xf>
    <xf numFmtId="0" fontId="0" fillId="0" borderId="0" xfId="0" applyFont="1" applyAlignment="1"/>
    <xf numFmtId="0" fontId="1" fillId="0" borderId="0" xfId="0" applyFont="1" applyAlignment="1"/>
    <xf numFmtId="49" fontId="0" fillId="4" borderId="1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0" fontId="34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68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20% – Акцентування1" xfId="9"/>
    <cellStyle name="20% – Акцентування2" xfId="10"/>
    <cellStyle name="20% – Акцентування3" xfId="11"/>
    <cellStyle name="20% – Акцентування4" xfId="12"/>
    <cellStyle name="20% – Акцентування5" xfId="13"/>
    <cellStyle name="20% – Акцентування6" xfId="14"/>
    <cellStyle name="40% — акцент1" xfId="15"/>
    <cellStyle name="40% — акцент2" xfId="16"/>
    <cellStyle name="40% — акцент3" xfId="17"/>
    <cellStyle name="40% — акцент4" xfId="18"/>
    <cellStyle name="40% — акцент5" xfId="19"/>
    <cellStyle name="40% — акцент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60% – Акцентування1" xfId="33"/>
    <cellStyle name="60% – Акцентування2" xfId="34"/>
    <cellStyle name="60% – Акцентування3" xfId="35"/>
    <cellStyle name="60% – Акцентування4" xfId="36"/>
    <cellStyle name="60% – Акцентування5" xfId="37"/>
    <cellStyle name="60% – Акцентування6" xfId="38"/>
    <cellStyle name="Normal_Доходи" xfId="39"/>
    <cellStyle name="Акцентування1" xfId="40"/>
    <cellStyle name="Акцентування2" xfId="41"/>
    <cellStyle name="Акцентування3" xfId="42"/>
    <cellStyle name="Акцентування4" xfId="43"/>
    <cellStyle name="Акцентування5" xfId="44"/>
    <cellStyle name="Акцентування6" xfId="45"/>
    <cellStyle name="Ввід" xfId="46"/>
    <cellStyle name="Добре" xfId="47"/>
    <cellStyle name="Заголовок 1 2" xfId="48"/>
    <cellStyle name="Заголовок 2 2" xfId="49"/>
    <cellStyle name="Заголовок 3 2" xfId="50"/>
    <cellStyle name="Заголовок 4 2" xfId="51"/>
    <cellStyle name="Звичайний 2" xfId="52"/>
    <cellStyle name="Звичайний 3" xfId="53"/>
    <cellStyle name="Зв'язана клітинка" xfId="54"/>
    <cellStyle name="Контрольна клітинка" xfId="55"/>
    <cellStyle name="Назва" xfId="56"/>
    <cellStyle name="Обчислення" xfId="57"/>
    <cellStyle name="Обычный" xfId="0" builtinId="0"/>
    <cellStyle name="Обычный 2" xfId="1"/>
    <cellStyle name="Обычный 2 2" xfId="2"/>
    <cellStyle name="Обычный 3" xfId="58"/>
    <cellStyle name="Підсумок" xfId="59"/>
    <cellStyle name="Поганий" xfId="60"/>
    <cellStyle name="Примечание 2" xfId="61"/>
    <cellStyle name="Примітка" xfId="62"/>
    <cellStyle name="Результат" xfId="63"/>
    <cellStyle name="Середній" xfId="64"/>
    <cellStyle name="Стиль 1" xfId="65"/>
    <cellStyle name="Текст попередження" xfId="66"/>
    <cellStyle name="Текст пояснення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topLeftCell="A65" workbookViewId="0">
      <selection activeCell="A48" sqref="A15:C48"/>
    </sheetView>
  </sheetViews>
  <sheetFormatPr defaultRowHeight="13.8"/>
  <cols>
    <col min="1" max="1" width="12" style="72" customWidth="1"/>
    <col min="2" max="2" width="6.44140625" style="31" customWidth="1"/>
    <col min="3" max="3" width="7.88671875" style="31" customWidth="1"/>
    <col min="4" max="4" width="36.109375" style="49" customWidth="1"/>
    <col min="5" max="5" width="35.109375" style="49" customWidth="1"/>
    <col min="6" max="6" width="34.88671875" style="49" customWidth="1"/>
    <col min="7" max="9" width="15.6640625" style="49" customWidth="1"/>
    <col min="10" max="10" width="11.44140625" style="49" bestFit="1" customWidth="1"/>
    <col min="11" max="16384" width="8.88671875" style="49"/>
  </cols>
  <sheetData>
    <row r="1" spans="1:10" ht="15.6">
      <c r="G1" s="50"/>
      <c r="H1" s="32" t="s">
        <v>249</v>
      </c>
      <c r="I1" s="31"/>
    </row>
    <row r="2" spans="1:10" ht="15.6">
      <c r="G2" s="50"/>
      <c r="H2" s="32" t="s">
        <v>250</v>
      </c>
      <c r="I2" s="31"/>
    </row>
    <row r="3" spans="1:10" ht="15.6">
      <c r="G3" s="50"/>
      <c r="H3" s="32" t="s">
        <v>251</v>
      </c>
      <c r="I3" s="31"/>
    </row>
    <row r="4" spans="1:10" ht="15.6">
      <c r="G4" s="50"/>
      <c r="H4" s="32" t="s">
        <v>253</v>
      </c>
      <c r="I4" s="31"/>
    </row>
    <row r="5" spans="1:10" ht="14.4">
      <c r="H5" s="51" t="s">
        <v>252</v>
      </c>
      <c r="I5" s="52"/>
    </row>
    <row r="8" spans="1:10">
      <c r="A8" s="34" t="s">
        <v>217</v>
      </c>
      <c r="B8" s="53"/>
      <c r="C8" s="53"/>
      <c r="D8" s="53"/>
      <c r="E8" s="53"/>
      <c r="F8" s="53"/>
      <c r="G8" s="53"/>
      <c r="H8" s="53"/>
      <c r="I8" s="53"/>
    </row>
    <row r="9" spans="1:10">
      <c r="A9" s="73"/>
      <c r="D9" s="31"/>
      <c r="E9" s="31"/>
      <c r="F9" s="31"/>
      <c r="G9" s="31"/>
      <c r="H9" s="31"/>
      <c r="I9" s="31"/>
    </row>
    <row r="11" spans="1:10" ht="13.95" customHeight="1">
      <c r="A11" s="82" t="s">
        <v>0</v>
      </c>
      <c r="B11" s="35" t="s">
        <v>1</v>
      </c>
      <c r="C11" s="35" t="s">
        <v>2</v>
      </c>
      <c r="D11" s="54" t="s">
        <v>3</v>
      </c>
      <c r="E11" s="54" t="s">
        <v>4</v>
      </c>
      <c r="F11" s="54" t="s">
        <v>5</v>
      </c>
      <c r="G11" s="55" t="s">
        <v>136</v>
      </c>
      <c r="H11" s="56"/>
      <c r="I11" s="57"/>
    </row>
    <row r="12" spans="1:10" ht="68.099999999999994" customHeight="1">
      <c r="A12" s="83"/>
      <c r="B12" s="54"/>
      <c r="C12" s="54"/>
      <c r="D12" s="54"/>
      <c r="E12" s="54"/>
      <c r="F12" s="54"/>
      <c r="G12" s="58" t="s">
        <v>6</v>
      </c>
      <c r="H12" s="58" t="s">
        <v>7</v>
      </c>
      <c r="I12" s="59" t="s">
        <v>132</v>
      </c>
    </row>
    <row r="13" spans="1:10" s="31" customFormat="1" ht="12.6" customHeight="1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</row>
    <row r="14" spans="1:10" ht="27.6">
      <c r="A14" s="2" t="s">
        <v>10</v>
      </c>
      <c r="B14" s="77" t="s">
        <v>8</v>
      </c>
      <c r="C14" s="77" t="s">
        <v>8</v>
      </c>
      <c r="D14" s="3" t="s">
        <v>9</v>
      </c>
      <c r="E14" s="3" t="s">
        <v>8</v>
      </c>
      <c r="F14" s="3" t="s">
        <v>8</v>
      </c>
      <c r="G14" s="47">
        <f t="shared" ref="G14:G19" si="0">SUM(H14:I14)</f>
        <v>101558814</v>
      </c>
      <c r="H14" s="47">
        <f>H15+H16+H23+H29+H30+H31+H32+H33+H34+H35+H36+H37+H38+H39+H40+H41+H42+H43+43+H45+H46+H47+H48</f>
        <v>68119099</v>
      </c>
      <c r="I14" s="47">
        <f>I15+I16+I23+I29+I30+I31+I32+I33+I34+I35+I36+I37+I38+I39+I40+I41+I42+I43+43+I45+I46+I47+I48</f>
        <v>33439715</v>
      </c>
    </row>
    <row r="15" spans="1:10" ht="41.4">
      <c r="A15" s="74" t="s">
        <v>11</v>
      </c>
      <c r="B15" s="66" t="s">
        <v>12</v>
      </c>
      <c r="C15" s="80" t="s">
        <v>13</v>
      </c>
      <c r="D15" s="10" t="s">
        <v>14</v>
      </c>
      <c r="E15" s="10" t="s">
        <v>15</v>
      </c>
      <c r="F15" s="10" t="s">
        <v>127</v>
      </c>
      <c r="G15" s="39">
        <f t="shared" si="0"/>
        <v>2000000</v>
      </c>
      <c r="H15" s="39">
        <v>2000000</v>
      </c>
      <c r="I15" s="39"/>
    </row>
    <row r="16" spans="1:10" ht="40.200000000000003" customHeight="1">
      <c r="A16" s="74" t="s">
        <v>16</v>
      </c>
      <c r="B16" s="66" t="s">
        <v>17</v>
      </c>
      <c r="C16" s="80" t="s">
        <v>18</v>
      </c>
      <c r="D16" s="10" t="s">
        <v>19</v>
      </c>
      <c r="E16" s="10" t="s">
        <v>20</v>
      </c>
      <c r="F16" s="10" t="s">
        <v>121</v>
      </c>
      <c r="G16" s="40">
        <f t="shared" si="0"/>
        <v>45455972</v>
      </c>
      <c r="H16" s="41">
        <v>37616300</v>
      </c>
      <c r="I16" s="41">
        <v>7839672</v>
      </c>
      <c r="J16" s="61"/>
    </row>
    <row r="17" spans="1:9" ht="1.2" hidden="1" customHeight="1" thickBot="1">
      <c r="A17" s="74"/>
      <c r="B17" s="66"/>
      <c r="C17" s="80"/>
      <c r="D17" s="10"/>
      <c r="E17" s="10" t="s">
        <v>142</v>
      </c>
      <c r="F17" s="10"/>
      <c r="G17" s="40">
        <f t="shared" si="0"/>
        <v>28264299.999999996</v>
      </c>
      <c r="H17" s="42">
        <f>SUM(H18:H22)</f>
        <v>28139299.999999996</v>
      </c>
      <c r="I17" s="42">
        <f>SUM(I18:I22)</f>
        <v>125000</v>
      </c>
    </row>
    <row r="18" spans="1:9" ht="15.6" hidden="1" customHeight="1">
      <c r="A18" s="74"/>
      <c r="B18" s="66"/>
      <c r="C18" s="80"/>
      <c r="D18" s="10"/>
      <c r="E18" s="10" t="s">
        <v>137</v>
      </c>
      <c r="F18" s="10"/>
      <c r="G18" s="40">
        <f t="shared" si="0"/>
        <v>15493573.439999999</v>
      </c>
      <c r="H18" s="42">
        <v>15493573.439999999</v>
      </c>
      <c r="I18" s="42"/>
    </row>
    <row r="19" spans="1:9" ht="17.399999999999999" hidden="1" customHeight="1">
      <c r="A19" s="74"/>
      <c r="B19" s="66"/>
      <c r="C19" s="80"/>
      <c r="D19" s="10"/>
      <c r="E19" s="10" t="s">
        <v>139</v>
      </c>
      <c r="F19" s="10"/>
      <c r="G19" s="40">
        <f t="shared" si="0"/>
        <v>8000000</v>
      </c>
      <c r="H19" s="42">
        <v>8000000</v>
      </c>
      <c r="I19" s="42"/>
    </row>
    <row r="20" spans="1:9" ht="16.2" hidden="1" customHeight="1">
      <c r="A20" s="74"/>
      <c r="B20" s="66"/>
      <c r="C20" s="80"/>
      <c r="D20" s="10"/>
      <c r="E20" s="10" t="s">
        <v>140</v>
      </c>
      <c r="F20" s="10"/>
      <c r="G20" s="40">
        <f t="shared" ref="G20:G22" si="1">SUM(H20:I20)</f>
        <v>4105726.56</v>
      </c>
      <c r="H20" s="42">
        <v>4105726.56</v>
      </c>
      <c r="I20" s="42"/>
    </row>
    <row r="21" spans="1:9" ht="15.6" hidden="1" customHeight="1">
      <c r="A21" s="74"/>
      <c r="B21" s="66"/>
      <c r="C21" s="80"/>
      <c r="D21" s="10"/>
      <c r="E21" s="10" t="s">
        <v>138</v>
      </c>
      <c r="F21" s="10"/>
      <c r="G21" s="40">
        <f t="shared" si="1"/>
        <v>470000</v>
      </c>
      <c r="H21" s="42">
        <v>470000</v>
      </c>
      <c r="I21" s="42"/>
    </row>
    <row r="22" spans="1:9" ht="12" hidden="1" customHeight="1">
      <c r="A22" s="74"/>
      <c r="B22" s="66"/>
      <c r="C22" s="80"/>
      <c r="D22" s="10"/>
      <c r="E22" s="10" t="s">
        <v>141</v>
      </c>
      <c r="F22" s="10"/>
      <c r="G22" s="40">
        <f t="shared" si="1"/>
        <v>195000</v>
      </c>
      <c r="H22" s="42">
        <v>70000</v>
      </c>
      <c r="I22" s="42">
        <v>125000</v>
      </c>
    </row>
    <row r="23" spans="1:9" ht="26.4" customHeight="1">
      <c r="A23" s="74" t="s">
        <v>16</v>
      </c>
      <c r="B23" s="66" t="s">
        <v>17</v>
      </c>
      <c r="C23" s="80" t="s">
        <v>18</v>
      </c>
      <c r="D23" s="10" t="s">
        <v>19</v>
      </c>
      <c r="E23" s="10" t="s">
        <v>21</v>
      </c>
      <c r="F23" s="10" t="s">
        <v>120</v>
      </c>
      <c r="G23" s="40">
        <f t="shared" ref="G23:G71" si="2">SUM(H23:I23)</f>
        <v>5953000</v>
      </c>
      <c r="H23" s="41">
        <f>H24</f>
        <v>2653000</v>
      </c>
      <c r="I23" s="41">
        <v>3300000</v>
      </c>
    </row>
    <row r="24" spans="1:9" ht="16.95" hidden="1" customHeight="1" thickBot="1">
      <c r="A24" s="74"/>
      <c r="B24" s="66"/>
      <c r="C24" s="80"/>
      <c r="D24" s="10"/>
      <c r="E24" s="10" t="s">
        <v>142</v>
      </c>
      <c r="F24" s="10"/>
      <c r="G24" s="40">
        <f>SUM(H24:I24)</f>
        <v>2653000</v>
      </c>
      <c r="H24" s="42">
        <f>SUM(H25:H28)</f>
        <v>2653000</v>
      </c>
      <c r="I24" s="42">
        <f t="shared" ref="I24" si="3">SUM(I25:I28)</f>
        <v>0</v>
      </c>
    </row>
    <row r="25" spans="1:9" ht="24" hidden="1" customHeight="1">
      <c r="A25" s="74"/>
      <c r="B25" s="66"/>
      <c r="C25" s="80"/>
      <c r="D25" s="10"/>
      <c r="E25" s="10" t="s">
        <v>137</v>
      </c>
      <c r="F25" s="10"/>
      <c r="G25" s="40">
        <f t="shared" ref="G25:G28" si="4">SUM(H25:I25)</f>
        <v>2653000</v>
      </c>
      <c r="H25" s="42">
        <v>2653000</v>
      </c>
      <c r="I25" s="42"/>
    </row>
    <row r="26" spans="1:9" ht="20.399999999999999" hidden="1" customHeight="1">
      <c r="A26" s="74"/>
      <c r="B26" s="66"/>
      <c r="C26" s="80"/>
      <c r="D26" s="10"/>
      <c r="E26" s="10" t="s">
        <v>139</v>
      </c>
      <c r="F26" s="10"/>
      <c r="G26" s="40">
        <f t="shared" si="4"/>
        <v>0</v>
      </c>
      <c r="H26" s="42"/>
      <c r="I26" s="42"/>
    </row>
    <row r="27" spans="1:9" ht="13.2" hidden="1" customHeight="1">
      <c r="A27" s="74"/>
      <c r="B27" s="66"/>
      <c r="C27" s="80"/>
      <c r="D27" s="10"/>
      <c r="E27" s="10" t="s">
        <v>140</v>
      </c>
      <c r="F27" s="10"/>
      <c r="G27" s="40">
        <f t="shared" si="4"/>
        <v>0</v>
      </c>
      <c r="H27" s="42"/>
      <c r="I27" s="42"/>
    </row>
    <row r="28" spans="1:9" ht="18.600000000000001" hidden="1" customHeight="1">
      <c r="A28" s="74"/>
      <c r="B28" s="66"/>
      <c r="C28" s="80"/>
      <c r="D28" s="10"/>
      <c r="E28" s="10" t="s">
        <v>141</v>
      </c>
      <c r="F28" s="10"/>
      <c r="G28" s="40">
        <f t="shared" si="4"/>
        <v>0</v>
      </c>
      <c r="H28" s="42"/>
      <c r="I28" s="42"/>
    </row>
    <row r="29" spans="1:9" ht="41.4">
      <c r="A29" s="74" t="s">
        <v>22</v>
      </c>
      <c r="B29" s="66" t="s">
        <v>23</v>
      </c>
      <c r="C29" s="80" t="s">
        <v>24</v>
      </c>
      <c r="D29" s="10" t="s">
        <v>25</v>
      </c>
      <c r="E29" s="10" t="s">
        <v>26</v>
      </c>
      <c r="F29" s="10" t="s">
        <v>117</v>
      </c>
      <c r="G29" s="40">
        <f t="shared" si="2"/>
        <v>296000</v>
      </c>
      <c r="H29" s="41">
        <v>296000</v>
      </c>
      <c r="I29" s="41"/>
    </row>
    <row r="30" spans="1:9" ht="41.4">
      <c r="A30" s="74" t="s">
        <v>27</v>
      </c>
      <c r="B30" s="66" t="s">
        <v>28</v>
      </c>
      <c r="C30" s="80" t="s">
        <v>29</v>
      </c>
      <c r="D30" s="10" t="s">
        <v>30</v>
      </c>
      <c r="E30" s="10" t="s">
        <v>31</v>
      </c>
      <c r="F30" s="10" t="s">
        <v>118</v>
      </c>
      <c r="G30" s="40">
        <f t="shared" si="2"/>
        <v>1715000</v>
      </c>
      <c r="H30" s="41">
        <v>1715000</v>
      </c>
      <c r="I30" s="41"/>
    </row>
    <row r="31" spans="1:9" ht="55.2">
      <c r="A31" s="74" t="s">
        <v>32</v>
      </c>
      <c r="B31" s="66" t="s">
        <v>33</v>
      </c>
      <c r="C31" s="80" t="s">
        <v>34</v>
      </c>
      <c r="D31" s="10" t="s">
        <v>35</v>
      </c>
      <c r="E31" s="10" t="s">
        <v>36</v>
      </c>
      <c r="F31" s="10" t="s">
        <v>119</v>
      </c>
      <c r="G31" s="40">
        <v>400000</v>
      </c>
      <c r="H31" s="40">
        <v>400000</v>
      </c>
      <c r="I31" s="40"/>
    </row>
    <row r="32" spans="1:9" ht="41.4">
      <c r="A32" s="74" t="s">
        <v>37</v>
      </c>
      <c r="B32" s="66" t="s">
        <v>38</v>
      </c>
      <c r="C32" s="80" t="s">
        <v>39</v>
      </c>
      <c r="D32" s="10" t="s">
        <v>40</v>
      </c>
      <c r="E32" s="10" t="s">
        <v>41</v>
      </c>
      <c r="F32" s="10" t="s">
        <v>115</v>
      </c>
      <c r="G32" s="40">
        <v>5900000</v>
      </c>
      <c r="H32" s="40">
        <v>5900000</v>
      </c>
      <c r="I32" s="40"/>
    </row>
    <row r="33" spans="1:9" ht="41.4">
      <c r="A33" s="74" t="s">
        <v>37</v>
      </c>
      <c r="B33" s="66" t="s">
        <v>38</v>
      </c>
      <c r="C33" s="80" t="s">
        <v>39</v>
      </c>
      <c r="D33" s="10" t="s">
        <v>40</v>
      </c>
      <c r="E33" s="10" t="s">
        <v>26</v>
      </c>
      <c r="F33" s="10" t="s">
        <v>117</v>
      </c>
      <c r="G33" s="40">
        <f t="shared" si="2"/>
        <v>711000</v>
      </c>
      <c r="H33" s="43">
        <v>711000</v>
      </c>
      <c r="I33" s="43"/>
    </row>
    <row r="34" spans="1:9" ht="41.4">
      <c r="A34" s="74" t="s">
        <v>42</v>
      </c>
      <c r="B34" s="66" t="s">
        <v>43</v>
      </c>
      <c r="C34" s="80" t="s">
        <v>44</v>
      </c>
      <c r="D34" s="10" t="s">
        <v>45</v>
      </c>
      <c r="E34" s="10" t="s">
        <v>46</v>
      </c>
      <c r="F34" s="10" t="s">
        <v>47</v>
      </c>
      <c r="G34" s="40">
        <f t="shared" si="2"/>
        <v>281600</v>
      </c>
      <c r="H34" s="43">
        <v>281600</v>
      </c>
      <c r="I34" s="41"/>
    </row>
    <row r="35" spans="1:9" ht="41.4">
      <c r="A35" s="74" t="s">
        <v>42</v>
      </c>
      <c r="B35" s="66" t="s">
        <v>43</v>
      </c>
      <c r="C35" s="80" t="s">
        <v>44</v>
      </c>
      <c r="D35" s="10" t="s">
        <v>45</v>
      </c>
      <c r="E35" s="10" t="s">
        <v>48</v>
      </c>
      <c r="F35" s="10" t="s">
        <v>49</v>
      </c>
      <c r="G35" s="40">
        <f t="shared" si="2"/>
        <v>339400</v>
      </c>
      <c r="H35" s="43">
        <v>339400</v>
      </c>
      <c r="I35" s="41"/>
    </row>
    <row r="36" spans="1:9" ht="55.2">
      <c r="A36" s="74" t="s">
        <v>50</v>
      </c>
      <c r="B36" s="66" t="s">
        <v>51</v>
      </c>
      <c r="C36" s="80" t="s">
        <v>52</v>
      </c>
      <c r="D36" s="10" t="s">
        <v>53</v>
      </c>
      <c r="E36" s="10" t="s">
        <v>54</v>
      </c>
      <c r="F36" s="10" t="s">
        <v>247</v>
      </c>
      <c r="G36" s="40">
        <f t="shared" si="2"/>
        <v>80000</v>
      </c>
      <c r="H36" s="41">
        <v>80000</v>
      </c>
      <c r="I36" s="41"/>
    </row>
    <row r="37" spans="1:9" ht="41.4">
      <c r="A37" s="74" t="s">
        <v>55</v>
      </c>
      <c r="B37" s="66" t="s">
        <v>56</v>
      </c>
      <c r="C37" s="80" t="s">
        <v>57</v>
      </c>
      <c r="D37" s="10" t="s">
        <v>58</v>
      </c>
      <c r="E37" s="10" t="s">
        <v>59</v>
      </c>
      <c r="F37" s="10" t="s">
        <v>248</v>
      </c>
      <c r="G37" s="40">
        <f t="shared" si="2"/>
        <v>3412900</v>
      </c>
      <c r="H37" s="41">
        <v>3412900</v>
      </c>
      <c r="I37" s="41"/>
    </row>
    <row r="38" spans="1:9" ht="69">
      <c r="A38" s="74" t="s">
        <v>55</v>
      </c>
      <c r="B38" s="66" t="s">
        <v>56</v>
      </c>
      <c r="C38" s="80" t="s">
        <v>57</v>
      </c>
      <c r="D38" s="10" t="s">
        <v>58</v>
      </c>
      <c r="E38" s="10" t="s">
        <v>60</v>
      </c>
      <c r="F38" s="10" t="s">
        <v>125</v>
      </c>
      <c r="G38" s="40">
        <f t="shared" si="2"/>
        <v>389000</v>
      </c>
      <c r="H38" s="41">
        <v>389000</v>
      </c>
      <c r="I38" s="41"/>
    </row>
    <row r="39" spans="1:9" ht="41.4">
      <c r="A39" s="74" t="s">
        <v>61</v>
      </c>
      <c r="B39" s="66" t="s">
        <v>62</v>
      </c>
      <c r="C39" s="80" t="s">
        <v>63</v>
      </c>
      <c r="D39" s="10" t="s">
        <v>64</v>
      </c>
      <c r="E39" s="10" t="s">
        <v>65</v>
      </c>
      <c r="F39" s="10" t="s">
        <v>66</v>
      </c>
      <c r="G39" s="44">
        <f t="shared" si="2"/>
        <v>260000</v>
      </c>
      <c r="H39" s="45">
        <v>260000</v>
      </c>
      <c r="I39" s="41"/>
    </row>
    <row r="40" spans="1:9" ht="41.4">
      <c r="A40" s="74" t="s">
        <v>67</v>
      </c>
      <c r="B40" s="66" t="s">
        <v>68</v>
      </c>
      <c r="C40" s="80" t="s">
        <v>69</v>
      </c>
      <c r="D40" s="10" t="s">
        <v>70</v>
      </c>
      <c r="E40" s="10" t="s">
        <v>71</v>
      </c>
      <c r="F40" s="10" t="s">
        <v>122</v>
      </c>
      <c r="G40" s="40">
        <f t="shared" si="2"/>
        <v>200100</v>
      </c>
      <c r="H40" s="41">
        <v>200100</v>
      </c>
      <c r="I40" s="41"/>
    </row>
    <row r="41" spans="1:9" ht="41.4">
      <c r="A41" s="74" t="s">
        <v>72</v>
      </c>
      <c r="B41" s="66" t="s">
        <v>73</v>
      </c>
      <c r="C41" s="80" t="s">
        <v>69</v>
      </c>
      <c r="D41" s="10" t="s">
        <v>74</v>
      </c>
      <c r="E41" s="10" t="s">
        <v>75</v>
      </c>
      <c r="F41" s="10" t="s">
        <v>123</v>
      </c>
      <c r="G41" s="40">
        <f t="shared" si="2"/>
        <v>1723550</v>
      </c>
      <c r="H41" s="41">
        <v>1723550</v>
      </c>
      <c r="I41" s="41"/>
    </row>
    <row r="42" spans="1:9" ht="41.4">
      <c r="A42" s="74" t="s">
        <v>72</v>
      </c>
      <c r="B42" s="66" t="s">
        <v>73</v>
      </c>
      <c r="C42" s="80" t="s">
        <v>69</v>
      </c>
      <c r="D42" s="10" t="s">
        <v>74</v>
      </c>
      <c r="E42" s="10" t="s">
        <v>76</v>
      </c>
      <c r="F42" s="10" t="s">
        <v>129</v>
      </c>
      <c r="G42" s="40">
        <f t="shared" si="2"/>
        <v>700000</v>
      </c>
      <c r="H42" s="41">
        <v>700000</v>
      </c>
      <c r="I42" s="41"/>
    </row>
    <row r="43" spans="1:9" ht="41.4">
      <c r="A43" s="74" t="s">
        <v>72</v>
      </c>
      <c r="B43" s="66" t="s">
        <v>73</v>
      </c>
      <c r="C43" s="80" t="s">
        <v>69</v>
      </c>
      <c r="D43" s="10" t="s">
        <v>74</v>
      </c>
      <c r="E43" s="10" t="s">
        <v>77</v>
      </c>
      <c r="F43" s="10" t="s">
        <v>124</v>
      </c>
      <c r="G43" s="40">
        <f t="shared" si="2"/>
        <v>205000</v>
      </c>
      <c r="H43" s="41">
        <v>205000</v>
      </c>
      <c r="I43" s="41"/>
    </row>
    <row r="44" spans="1:9" ht="69">
      <c r="A44" s="74">
        <v>217693</v>
      </c>
      <c r="B44" s="66">
        <v>7693</v>
      </c>
      <c r="C44" s="80"/>
      <c r="D44" s="10" t="s">
        <v>214</v>
      </c>
      <c r="E44" s="10" t="s">
        <v>237</v>
      </c>
      <c r="F44" s="10" t="s">
        <v>238</v>
      </c>
      <c r="G44" s="40">
        <f t="shared" ref="G44" si="5">SUM(H44:I44)</f>
        <v>1600000</v>
      </c>
      <c r="H44" s="41">
        <v>1600000</v>
      </c>
      <c r="I44" s="41"/>
    </row>
    <row r="45" spans="1:9" ht="41.4">
      <c r="A45" s="74" t="s">
        <v>78</v>
      </c>
      <c r="B45" s="66" t="s">
        <v>79</v>
      </c>
      <c r="C45" s="80" t="s">
        <v>80</v>
      </c>
      <c r="D45" s="10" t="s">
        <v>81</v>
      </c>
      <c r="E45" s="10" t="s">
        <v>82</v>
      </c>
      <c r="F45" s="10" t="s">
        <v>128</v>
      </c>
      <c r="G45" s="40">
        <f t="shared" si="2"/>
        <v>3202206</v>
      </c>
      <c r="H45" s="41">
        <v>3202206</v>
      </c>
      <c r="I45" s="41"/>
    </row>
    <row r="46" spans="1:9" ht="55.2">
      <c r="A46" s="74" t="s">
        <v>83</v>
      </c>
      <c r="B46" s="66" t="s">
        <v>84</v>
      </c>
      <c r="C46" s="80" t="s">
        <v>85</v>
      </c>
      <c r="D46" s="10" t="s">
        <v>86</v>
      </c>
      <c r="E46" s="10" t="s">
        <v>87</v>
      </c>
      <c r="F46" s="10" t="s">
        <v>126</v>
      </c>
      <c r="G46" s="40">
        <f t="shared" si="2"/>
        <v>784000</v>
      </c>
      <c r="H46" s="41">
        <v>784000</v>
      </c>
      <c r="I46" s="41"/>
    </row>
    <row r="47" spans="1:9" ht="41.4">
      <c r="A47" s="74" t="s">
        <v>88</v>
      </c>
      <c r="B47" s="66" t="s">
        <v>89</v>
      </c>
      <c r="C47" s="80" t="s">
        <v>85</v>
      </c>
      <c r="D47" s="10" t="s">
        <v>90</v>
      </c>
      <c r="E47" s="10" t="s">
        <v>91</v>
      </c>
      <c r="F47" s="10" t="s">
        <v>116</v>
      </c>
      <c r="G47" s="44">
        <f t="shared" si="2"/>
        <v>25000000</v>
      </c>
      <c r="H47" s="45">
        <v>2700000</v>
      </c>
      <c r="I47" s="45">
        <v>22300000</v>
      </c>
    </row>
    <row r="48" spans="1:9" ht="69">
      <c r="A48" s="74" t="s">
        <v>92</v>
      </c>
      <c r="B48" s="66" t="s">
        <v>93</v>
      </c>
      <c r="C48" s="80" t="s">
        <v>94</v>
      </c>
      <c r="D48" s="10" t="s">
        <v>95</v>
      </c>
      <c r="E48" s="10" t="s">
        <v>96</v>
      </c>
      <c r="F48" s="10" t="s">
        <v>130</v>
      </c>
      <c r="G48" s="40">
        <f t="shared" si="2"/>
        <v>2550000</v>
      </c>
      <c r="H48" s="41">
        <v>2550000</v>
      </c>
      <c r="I48" s="41"/>
    </row>
    <row r="49" spans="1:9" ht="27.6">
      <c r="A49" s="2" t="s">
        <v>97</v>
      </c>
      <c r="B49" s="77" t="s">
        <v>8</v>
      </c>
      <c r="C49" s="78" t="s">
        <v>8</v>
      </c>
      <c r="D49" s="71" t="s">
        <v>143</v>
      </c>
      <c r="E49" s="3" t="s">
        <v>8</v>
      </c>
      <c r="F49" s="3" t="s">
        <v>8</v>
      </c>
      <c r="G49" s="47">
        <f t="shared" si="2"/>
        <v>6365560</v>
      </c>
      <c r="H49" s="47">
        <f>H50+H51+H52+H53+H54+H55</f>
        <v>6365560</v>
      </c>
      <c r="I49" s="47">
        <f>I50+I51+I52+I53+I54+I55</f>
        <v>0</v>
      </c>
    </row>
    <row r="50" spans="1:9" ht="96.6">
      <c r="A50" s="74" t="s">
        <v>98</v>
      </c>
      <c r="B50" s="66" t="s">
        <v>144</v>
      </c>
      <c r="C50" s="80" t="s">
        <v>145</v>
      </c>
      <c r="D50" s="10" t="s">
        <v>146</v>
      </c>
      <c r="E50" s="10" t="s">
        <v>147</v>
      </c>
      <c r="F50" s="10" t="s">
        <v>148</v>
      </c>
      <c r="G50" s="40">
        <f t="shared" si="2"/>
        <v>1130000</v>
      </c>
      <c r="H50" s="41">
        <v>1130000</v>
      </c>
      <c r="I50" s="41"/>
    </row>
    <row r="51" spans="1:9" ht="96.6">
      <c r="A51" s="74" t="s">
        <v>99</v>
      </c>
      <c r="B51" s="66" t="s">
        <v>149</v>
      </c>
      <c r="C51" s="80" t="s">
        <v>150</v>
      </c>
      <c r="D51" s="10" t="s">
        <v>151</v>
      </c>
      <c r="E51" s="10" t="s">
        <v>147</v>
      </c>
      <c r="F51" s="10" t="s">
        <v>148</v>
      </c>
      <c r="G51" s="40">
        <f t="shared" si="2"/>
        <v>1233900</v>
      </c>
      <c r="H51" s="41">
        <v>1233900</v>
      </c>
      <c r="I51" s="41"/>
    </row>
    <row r="52" spans="1:9" ht="41.4">
      <c r="A52" s="74" t="s">
        <v>99</v>
      </c>
      <c r="B52" s="66" t="s">
        <v>149</v>
      </c>
      <c r="C52" s="80" t="s">
        <v>150</v>
      </c>
      <c r="D52" s="10" t="s">
        <v>151</v>
      </c>
      <c r="E52" s="10" t="s">
        <v>152</v>
      </c>
      <c r="F52" s="10" t="s">
        <v>153</v>
      </c>
      <c r="G52" s="40">
        <f t="shared" si="2"/>
        <v>2853200</v>
      </c>
      <c r="H52" s="41">
        <v>2853200</v>
      </c>
      <c r="I52" s="41"/>
    </row>
    <row r="53" spans="1:9" ht="41.4">
      <c r="A53" s="74" t="s">
        <v>99</v>
      </c>
      <c r="B53" s="66" t="s">
        <v>149</v>
      </c>
      <c r="C53" s="80" t="s">
        <v>150</v>
      </c>
      <c r="D53" s="10" t="s">
        <v>151</v>
      </c>
      <c r="E53" s="10" t="s">
        <v>154</v>
      </c>
      <c r="F53" s="10" t="s">
        <v>155</v>
      </c>
      <c r="G53" s="40">
        <f t="shared" si="2"/>
        <v>305400</v>
      </c>
      <c r="H53" s="41">
        <v>305400</v>
      </c>
      <c r="I53" s="41"/>
    </row>
    <row r="54" spans="1:9" ht="41.4">
      <c r="A54" s="74" t="s">
        <v>100</v>
      </c>
      <c r="B54" s="66" t="s">
        <v>156</v>
      </c>
      <c r="C54" s="80" t="s">
        <v>157</v>
      </c>
      <c r="D54" s="10" t="s">
        <v>158</v>
      </c>
      <c r="E54" s="10" t="s">
        <v>159</v>
      </c>
      <c r="F54" s="10" t="s">
        <v>160</v>
      </c>
      <c r="G54" s="40">
        <f t="shared" si="2"/>
        <v>254535</v>
      </c>
      <c r="H54" s="41">
        <v>254535</v>
      </c>
      <c r="I54" s="41"/>
    </row>
    <row r="55" spans="1:9" ht="69">
      <c r="A55" s="74" t="s">
        <v>101</v>
      </c>
      <c r="B55" s="66" t="s">
        <v>161</v>
      </c>
      <c r="C55" s="80" t="s">
        <v>162</v>
      </c>
      <c r="D55" s="10" t="s">
        <v>163</v>
      </c>
      <c r="E55" s="10" t="s">
        <v>164</v>
      </c>
      <c r="F55" s="10" t="s">
        <v>165</v>
      </c>
      <c r="G55" s="40">
        <f t="shared" si="2"/>
        <v>588525</v>
      </c>
      <c r="H55" s="41">
        <v>588525</v>
      </c>
      <c r="I55" s="41"/>
    </row>
    <row r="56" spans="1:9" ht="41.4">
      <c r="A56" s="2" t="s">
        <v>102</v>
      </c>
      <c r="B56" s="77" t="s">
        <v>8</v>
      </c>
      <c r="C56" s="78" t="s">
        <v>8</v>
      </c>
      <c r="D56" s="3" t="s">
        <v>166</v>
      </c>
      <c r="E56" s="3" t="s">
        <v>8</v>
      </c>
      <c r="F56" s="3" t="s">
        <v>8</v>
      </c>
      <c r="G56" s="47">
        <f t="shared" si="2"/>
        <v>11981900</v>
      </c>
      <c r="H56" s="47">
        <f>H57+H58+H59+H60+H61+H62+H63+H64+H65+H66+H67+H68</f>
        <v>11981900</v>
      </c>
      <c r="I56" s="47">
        <f>I57+I58+I59+I60+I61+I62+I63+I64+I65+I66+I67+I68</f>
        <v>0</v>
      </c>
    </row>
    <row r="57" spans="1:9" ht="55.2">
      <c r="A57" s="74" t="s">
        <v>103</v>
      </c>
      <c r="B57" s="66" t="s">
        <v>167</v>
      </c>
      <c r="C57" s="80" t="s">
        <v>52</v>
      </c>
      <c r="D57" s="10" t="s">
        <v>168</v>
      </c>
      <c r="E57" s="10" t="s">
        <v>169</v>
      </c>
      <c r="F57" s="10" t="s">
        <v>170</v>
      </c>
      <c r="G57" s="40">
        <f t="shared" si="2"/>
        <v>17000</v>
      </c>
      <c r="H57" s="40">
        <v>17000</v>
      </c>
      <c r="I57" s="40"/>
    </row>
    <row r="58" spans="1:9" ht="55.2">
      <c r="A58" s="74" t="s">
        <v>104</v>
      </c>
      <c r="B58" s="66" t="s">
        <v>171</v>
      </c>
      <c r="C58" s="80" t="s">
        <v>172</v>
      </c>
      <c r="D58" s="10" t="s">
        <v>173</v>
      </c>
      <c r="E58" s="10" t="s">
        <v>169</v>
      </c>
      <c r="F58" s="10" t="s">
        <v>174</v>
      </c>
      <c r="G58" s="40">
        <f t="shared" si="2"/>
        <v>456100</v>
      </c>
      <c r="H58" s="40">
        <v>456100</v>
      </c>
      <c r="I58" s="40"/>
    </row>
    <row r="59" spans="1:9" ht="55.2">
      <c r="A59" s="74" t="s">
        <v>105</v>
      </c>
      <c r="B59" s="66" t="s">
        <v>175</v>
      </c>
      <c r="C59" s="80" t="s">
        <v>172</v>
      </c>
      <c r="D59" s="10" t="s">
        <v>176</v>
      </c>
      <c r="E59" s="10" t="s">
        <v>169</v>
      </c>
      <c r="F59" s="10" t="s">
        <v>174</v>
      </c>
      <c r="G59" s="40">
        <f t="shared" si="2"/>
        <v>2945600</v>
      </c>
      <c r="H59" s="40">
        <v>2945600</v>
      </c>
      <c r="I59" s="40"/>
    </row>
    <row r="60" spans="1:9" ht="55.2">
      <c r="A60" s="74" t="s">
        <v>106</v>
      </c>
      <c r="B60" s="66" t="s">
        <v>177</v>
      </c>
      <c r="C60" s="80" t="s">
        <v>172</v>
      </c>
      <c r="D60" s="10" t="s">
        <v>178</v>
      </c>
      <c r="E60" s="10" t="s">
        <v>169</v>
      </c>
      <c r="F60" s="10" t="s">
        <v>170</v>
      </c>
      <c r="G60" s="40">
        <f t="shared" si="2"/>
        <v>2067300</v>
      </c>
      <c r="H60" s="40">
        <v>2067300</v>
      </c>
      <c r="I60" s="40"/>
    </row>
    <row r="61" spans="1:9" ht="69">
      <c r="A61" s="74" t="s">
        <v>107</v>
      </c>
      <c r="B61" s="66" t="s">
        <v>179</v>
      </c>
      <c r="C61" s="80" t="s">
        <v>172</v>
      </c>
      <c r="D61" s="10" t="s">
        <v>180</v>
      </c>
      <c r="E61" s="10" t="s">
        <v>181</v>
      </c>
      <c r="F61" s="10" t="s">
        <v>182</v>
      </c>
      <c r="G61" s="40">
        <f t="shared" si="2"/>
        <v>199000</v>
      </c>
      <c r="H61" s="40">
        <v>199000</v>
      </c>
      <c r="I61" s="40"/>
    </row>
    <row r="62" spans="1:9" ht="55.2">
      <c r="A62" s="74" t="s">
        <v>107</v>
      </c>
      <c r="B62" s="66" t="s">
        <v>179</v>
      </c>
      <c r="C62" s="80" t="s">
        <v>172</v>
      </c>
      <c r="D62" s="10" t="s">
        <v>180</v>
      </c>
      <c r="E62" s="10" t="s">
        <v>183</v>
      </c>
      <c r="F62" s="10" t="s">
        <v>184</v>
      </c>
      <c r="G62" s="40">
        <f t="shared" ref="G62" si="6">SUM(H62:I62)</f>
        <v>199000</v>
      </c>
      <c r="H62" s="40">
        <v>199000</v>
      </c>
      <c r="I62" s="40"/>
    </row>
    <row r="63" spans="1:9" ht="82.8">
      <c r="A63" s="74" t="s">
        <v>108</v>
      </c>
      <c r="B63" s="66" t="s">
        <v>185</v>
      </c>
      <c r="C63" s="80" t="s">
        <v>144</v>
      </c>
      <c r="D63" s="10" t="s">
        <v>186</v>
      </c>
      <c r="E63" s="10" t="s">
        <v>187</v>
      </c>
      <c r="F63" s="10" t="s">
        <v>188</v>
      </c>
      <c r="G63" s="40">
        <f t="shared" si="2"/>
        <v>3050900</v>
      </c>
      <c r="H63" s="40">
        <v>3050900</v>
      </c>
      <c r="I63" s="40"/>
    </row>
    <row r="64" spans="1:9" ht="96.6">
      <c r="A64" s="74" t="s">
        <v>109</v>
      </c>
      <c r="B64" s="66" t="s">
        <v>189</v>
      </c>
      <c r="C64" s="80" t="s">
        <v>190</v>
      </c>
      <c r="D64" s="10" t="s">
        <v>191</v>
      </c>
      <c r="E64" s="10" t="s">
        <v>192</v>
      </c>
      <c r="F64" s="10" t="s">
        <v>193</v>
      </c>
      <c r="G64" s="40">
        <f t="shared" si="2"/>
        <v>2200000</v>
      </c>
      <c r="H64" s="40">
        <v>2200000</v>
      </c>
      <c r="I64" s="40"/>
    </row>
    <row r="65" spans="1:9" ht="96.6">
      <c r="A65" s="74" t="s">
        <v>110</v>
      </c>
      <c r="B65" s="66" t="s">
        <v>51</v>
      </c>
      <c r="C65" s="80" t="s">
        <v>52</v>
      </c>
      <c r="D65" s="10" t="s">
        <v>53</v>
      </c>
      <c r="E65" s="10" t="s">
        <v>192</v>
      </c>
      <c r="F65" s="10" t="s">
        <v>194</v>
      </c>
      <c r="G65" s="40">
        <f t="shared" si="2"/>
        <v>50000</v>
      </c>
      <c r="H65" s="40">
        <v>50000</v>
      </c>
      <c r="I65" s="40"/>
    </row>
    <row r="66" spans="1:9" ht="55.2">
      <c r="A66" s="74" t="s">
        <v>111</v>
      </c>
      <c r="B66" s="66" t="s">
        <v>56</v>
      </c>
      <c r="C66" s="80" t="s">
        <v>57</v>
      </c>
      <c r="D66" s="10" t="s">
        <v>58</v>
      </c>
      <c r="E66" s="10" t="s">
        <v>195</v>
      </c>
      <c r="F66" s="10" t="s">
        <v>196</v>
      </c>
      <c r="G66" s="40">
        <f t="shared" si="2"/>
        <v>399000</v>
      </c>
      <c r="H66" s="40">
        <v>399000</v>
      </c>
      <c r="I66" s="40"/>
    </row>
    <row r="67" spans="1:9" ht="55.2">
      <c r="A67" s="74" t="s">
        <v>111</v>
      </c>
      <c r="B67" s="66" t="s">
        <v>56</v>
      </c>
      <c r="C67" s="80" t="s">
        <v>57</v>
      </c>
      <c r="D67" s="10" t="s">
        <v>58</v>
      </c>
      <c r="E67" s="10" t="s">
        <v>197</v>
      </c>
      <c r="F67" s="10" t="s">
        <v>198</v>
      </c>
      <c r="G67" s="40">
        <f>SUM(H67:I67)</f>
        <v>199000</v>
      </c>
      <c r="H67" s="40">
        <v>199000</v>
      </c>
      <c r="I67" s="40"/>
    </row>
    <row r="68" spans="1:9" ht="220.8">
      <c r="A68" s="74" t="s">
        <v>111</v>
      </c>
      <c r="B68" s="66" t="s">
        <v>56</v>
      </c>
      <c r="C68" s="80" t="s">
        <v>57</v>
      </c>
      <c r="D68" s="10" t="s">
        <v>58</v>
      </c>
      <c r="E68" s="64" t="s">
        <v>199</v>
      </c>
      <c r="F68" s="10" t="s">
        <v>200</v>
      </c>
      <c r="G68" s="40">
        <f t="shared" si="2"/>
        <v>199000</v>
      </c>
      <c r="H68" s="40">
        <v>199000</v>
      </c>
      <c r="I68" s="40"/>
    </row>
    <row r="69" spans="1:9" ht="27.6">
      <c r="A69" s="16" t="s">
        <v>112</v>
      </c>
      <c r="B69" s="18" t="s">
        <v>8</v>
      </c>
      <c r="C69" s="79" t="s">
        <v>8</v>
      </c>
      <c r="D69" s="19" t="s">
        <v>201</v>
      </c>
      <c r="E69" s="17" t="s">
        <v>8</v>
      </c>
      <c r="F69" s="17" t="s">
        <v>8</v>
      </c>
      <c r="G69" s="46">
        <f t="shared" si="2"/>
        <v>27405536.09</v>
      </c>
      <c r="H69" s="46">
        <f>H70+H71+H72+H73+H74</f>
        <v>27405536.09</v>
      </c>
      <c r="I69" s="46">
        <f>I70+I71+I72+I73+I74</f>
        <v>0</v>
      </c>
    </row>
    <row r="70" spans="1:9" ht="41.4">
      <c r="A70" s="74" t="s">
        <v>113</v>
      </c>
      <c r="B70" s="66" t="s">
        <v>202</v>
      </c>
      <c r="C70" s="80" t="s">
        <v>203</v>
      </c>
      <c r="D70" s="64" t="s">
        <v>204</v>
      </c>
      <c r="E70" s="10" t="s">
        <v>205</v>
      </c>
      <c r="F70" s="10" t="s">
        <v>206</v>
      </c>
      <c r="G70" s="44">
        <f t="shared" si="2"/>
        <v>14240000</v>
      </c>
      <c r="H70" s="44">
        <v>14240000</v>
      </c>
      <c r="I70" s="48"/>
    </row>
    <row r="71" spans="1:9" ht="55.2">
      <c r="A71" s="74" t="s">
        <v>113</v>
      </c>
      <c r="B71" s="66" t="s">
        <v>202</v>
      </c>
      <c r="C71" s="80" t="s">
        <v>203</v>
      </c>
      <c r="D71" s="64" t="s">
        <v>204</v>
      </c>
      <c r="E71" s="10" t="s">
        <v>207</v>
      </c>
      <c r="F71" s="10" t="s">
        <v>208</v>
      </c>
      <c r="G71" s="40">
        <f t="shared" si="2"/>
        <v>3125000</v>
      </c>
      <c r="H71" s="40">
        <v>3125000</v>
      </c>
      <c r="I71" s="40"/>
    </row>
    <row r="72" spans="1:9" ht="55.2">
      <c r="A72" s="74">
        <v>1217640</v>
      </c>
      <c r="B72" s="66" t="s">
        <v>209</v>
      </c>
      <c r="C72" s="80" t="s">
        <v>210</v>
      </c>
      <c r="D72" s="64" t="s">
        <v>211</v>
      </c>
      <c r="E72" s="10" t="s">
        <v>212</v>
      </c>
      <c r="F72" s="10" t="s">
        <v>213</v>
      </c>
      <c r="G72" s="40">
        <f>SUM(H72:I72)</f>
        <v>416484</v>
      </c>
      <c r="H72" s="40">
        <v>416484</v>
      </c>
      <c r="I72" s="40"/>
    </row>
    <row r="73" spans="1:9" ht="96.6">
      <c r="A73" s="74">
        <v>1216071</v>
      </c>
      <c r="B73" s="66">
        <v>6071</v>
      </c>
      <c r="C73" s="80" t="s">
        <v>69</v>
      </c>
      <c r="D73" s="65" t="s">
        <v>246</v>
      </c>
      <c r="E73" s="10" t="s">
        <v>239</v>
      </c>
      <c r="F73" s="10" t="s">
        <v>240</v>
      </c>
      <c r="G73" s="40">
        <f>SUM(H73:I73)</f>
        <v>5724052.0899999999</v>
      </c>
      <c r="H73" s="40">
        <v>5724052.0899999999</v>
      </c>
      <c r="I73" s="40"/>
    </row>
    <row r="74" spans="1:9" ht="69">
      <c r="A74" s="74" t="s">
        <v>131</v>
      </c>
      <c r="B74" s="66">
        <v>7693</v>
      </c>
      <c r="C74" s="80" t="s">
        <v>255</v>
      </c>
      <c r="D74" s="62" t="s">
        <v>214</v>
      </c>
      <c r="E74" s="10" t="s">
        <v>215</v>
      </c>
      <c r="F74" s="10" t="s">
        <v>216</v>
      </c>
      <c r="G74" s="40">
        <f t="shared" ref="G74" si="7">SUM(H74:I74)</f>
        <v>3900000</v>
      </c>
      <c r="H74" s="40">
        <v>3900000</v>
      </c>
      <c r="I74" s="40"/>
    </row>
    <row r="75" spans="1:9" ht="27.6">
      <c r="A75" s="75" t="s">
        <v>241</v>
      </c>
      <c r="B75" s="67"/>
      <c r="C75" s="81"/>
      <c r="D75" s="68" t="s">
        <v>242</v>
      </c>
      <c r="E75" s="16"/>
      <c r="F75" s="17"/>
      <c r="G75" s="46">
        <f>H75+I75</f>
        <v>180000</v>
      </c>
      <c r="H75" s="46">
        <f>H76</f>
        <v>180000</v>
      </c>
      <c r="I75" s="46">
        <f>I76</f>
        <v>0</v>
      </c>
    </row>
    <row r="76" spans="1:9" ht="69">
      <c r="A76" s="74" t="s">
        <v>243</v>
      </c>
      <c r="B76" s="66">
        <v>7693</v>
      </c>
      <c r="C76" s="80" t="s">
        <v>255</v>
      </c>
      <c r="D76" s="62" t="s">
        <v>214</v>
      </c>
      <c r="E76" s="63" t="s">
        <v>244</v>
      </c>
      <c r="F76" s="10" t="s">
        <v>245</v>
      </c>
      <c r="G76" s="40">
        <f>H76+I76</f>
        <v>180000</v>
      </c>
      <c r="H76" s="40">
        <v>180000</v>
      </c>
      <c r="I76" s="40"/>
    </row>
    <row r="77" spans="1:9" ht="31.5" customHeight="1">
      <c r="A77" s="75" t="s">
        <v>218</v>
      </c>
      <c r="B77" s="67"/>
      <c r="C77" s="81"/>
      <c r="D77" s="67" t="s">
        <v>232</v>
      </c>
      <c r="E77" s="16"/>
      <c r="F77" s="17"/>
      <c r="G77" s="46">
        <f>SUM(G78:G82)</f>
        <v>39900000</v>
      </c>
      <c r="H77" s="46">
        <f>H78+H79+H80+H81+H82</f>
        <v>3980000</v>
      </c>
      <c r="I77" s="46">
        <f>I78+I79+I80+I81+I82</f>
        <v>35920000</v>
      </c>
    </row>
    <row r="78" spans="1:9" ht="66.599999999999994" customHeight="1">
      <c r="A78" s="74" t="s">
        <v>220</v>
      </c>
      <c r="B78" s="66">
        <v>9800</v>
      </c>
      <c r="C78" s="80" t="s">
        <v>256</v>
      </c>
      <c r="D78" s="9" t="s">
        <v>230</v>
      </c>
      <c r="E78" s="10" t="s">
        <v>219</v>
      </c>
      <c r="F78" s="10" t="s">
        <v>221</v>
      </c>
      <c r="G78" s="40">
        <f>H78+I78</f>
        <v>27000000</v>
      </c>
      <c r="H78" s="40">
        <v>2000000</v>
      </c>
      <c r="I78" s="40">
        <v>25000000</v>
      </c>
    </row>
    <row r="79" spans="1:9" ht="88.2" customHeight="1">
      <c r="A79" s="74" t="s">
        <v>220</v>
      </c>
      <c r="B79" s="66">
        <v>9800</v>
      </c>
      <c r="C79" s="80" t="s">
        <v>256</v>
      </c>
      <c r="D79" s="9" t="s">
        <v>230</v>
      </c>
      <c r="E79" s="9" t="s">
        <v>224</v>
      </c>
      <c r="F79" s="10" t="s">
        <v>225</v>
      </c>
      <c r="G79" s="40">
        <f>H79+I79</f>
        <v>500000</v>
      </c>
      <c r="H79" s="40">
        <v>445000</v>
      </c>
      <c r="I79" s="40">
        <v>55000</v>
      </c>
    </row>
    <row r="80" spans="1:9" ht="55.2">
      <c r="A80" s="74" t="s">
        <v>220</v>
      </c>
      <c r="B80" s="66">
        <v>9800</v>
      </c>
      <c r="C80" s="80" t="s">
        <v>256</v>
      </c>
      <c r="D80" s="9" t="s">
        <v>230</v>
      </c>
      <c r="E80" s="10" t="s">
        <v>222</v>
      </c>
      <c r="F80" s="10" t="s">
        <v>223</v>
      </c>
      <c r="G80" s="40">
        <f>H80+I80</f>
        <v>10000000</v>
      </c>
      <c r="H80" s="40">
        <v>1305000</v>
      </c>
      <c r="I80" s="40">
        <v>8695000</v>
      </c>
    </row>
    <row r="81" spans="1:9" ht="69">
      <c r="A81" s="74" t="s">
        <v>220</v>
      </c>
      <c r="B81" s="66">
        <v>9800</v>
      </c>
      <c r="C81" s="80" t="s">
        <v>256</v>
      </c>
      <c r="D81" s="9" t="s">
        <v>230</v>
      </c>
      <c r="E81" s="8" t="s">
        <v>226</v>
      </c>
      <c r="F81" s="10" t="s">
        <v>227</v>
      </c>
      <c r="G81" s="40">
        <f>H81+I81</f>
        <v>1900000</v>
      </c>
      <c r="H81" s="40"/>
      <c r="I81" s="40">
        <v>1900000</v>
      </c>
    </row>
    <row r="82" spans="1:9" ht="82.8">
      <c r="A82" s="74" t="s">
        <v>220</v>
      </c>
      <c r="B82" s="66">
        <v>9800</v>
      </c>
      <c r="C82" s="80" t="s">
        <v>256</v>
      </c>
      <c r="D82" s="9" t="s">
        <v>230</v>
      </c>
      <c r="E82" s="8" t="s">
        <v>228</v>
      </c>
      <c r="F82" s="10" t="s">
        <v>254</v>
      </c>
      <c r="G82" s="40">
        <f>H82+I82</f>
        <v>500000</v>
      </c>
      <c r="H82" s="40">
        <v>230000</v>
      </c>
      <c r="I82" s="40">
        <v>270000</v>
      </c>
    </row>
    <row r="83" spans="1:9">
      <c r="A83" s="16" t="s">
        <v>114</v>
      </c>
      <c r="B83" s="18"/>
      <c r="C83" s="18"/>
      <c r="D83" s="16" t="s">
        <v>233</v>
      </c>
      <c r="E83" s="16"/>
      <c r="F83" s="16"/>
      <c r="G83" s="46">
        <f>G14+G49+G56+G69+G77</f>
        <v>187211810.09</v>
      </c>
      <c r="H83" s="46">
        <f>H14+H49+H56+H69+H75+H77</f>
        <v>118032095.09</v>
      </c>
      <c r="I83" s="46">
        <f>I14+I49+I56+I69+I75+I77</f>
        <v>69359715</v>
      </c>
    </row>
    <row r="84" spans="1:9">
      <c r="G84" s="61"/>
    </row>
    <row r="85" spans="1:9">
      <c r="A85" s="33" t="s">
        <v>234</v>
      </c>
      <c r="B85" s="33"/>
      <c r="C85" s="33"/>
      <c r="D85" s="33"/>
      <c r="E85" s="33"/>
      <c r="F85" s="33"/>
      <c r="G85" s="33"/>
      <c r="H85" s="33"/>
      <c r="I85" s="33"/>
    </row>
    <row r="86" spans="1:9" ht="14.4">
      <c r="A86" s="69"/>
      <c r="B86" s="69"/>
      <c r="C86" s="69"/>
      <c r="D86" s="69"/>
      <c r="E86" s="69"/>
      <c r="I86" s="70"/>
    </row>
    <row r="87" spans="1:9" ht="14.4">
      <c r="A87" s="76"/>
      <c r="F87" s="70"/>
    </row>
  </sheetData>
  <mergeCells count="10">
    <mergeCell ref="A86:E86"/>
    <mergeCell ref="G11:I11"/>
    <mergeCell ref="A85:I85"/>
    <mergeCell ref="A8:I8"/>
    <mergeCell ref="A11:A12"/>
    <mergeCell ref="B11:B12"/>
    <mergeCell ref="C11:C12"/>
    <mergeCell ref="D11:D12"/>
    <mergeCell ref="E11:E12"/>
    <mergeCell ref="F11:F12"/>
  </mergeCells>
  <pageMargins left="0.19685039370078741" right="0.19685039370078741" top="0.39370078740157483" bottom="0.19685039370078741" header="0" footer="0"/>
  <pageSetup paperSize="9" scale="89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K5" sqref="K5:L9"/>
    </sheetView>
  </sheetViews>
  <sheetFormatPr defaultRowHeight="13.8"/>
  <cols>
    <col min="1" max="1" width="7.6640625" customWidth="1"/>
    <col min="2" max="2" width="7.109375" customWidth="1"/>
    <col min="3" max="3" width="7.44140625" customWidth="1"/>
    <col min="4" max="4" width="31.44140625" customWidth="1"/>
    <col min="5" max="5" width="15.44140625" customWidth="1"/>
    <col min="6" max="6" width="13.44140625" customWidth="1"/>
    <col min="7" max="7" width="12.5546875" customWidth="1"/>
    <col min="8" max="8" width="10.33203125" customWidth="1"/>
    <col min="9" max="9" width="11.88671875" customWidth="1"/>
    <col min="10" max="10" width="16.88671875" customWidth="1"/>
    <col min="11" max="11" width="13.6640625" customWidth="1"/>
    <col min="12" max="12" width="13.33203125" customWidth="1"/>
  </cols>
  <sheetData>
    <row r="2" spans="1:12">
      <c r="G2" s="36" t="s">
        <v>235</v>
      </c>
      <c r="H2" s="37"/>
      <c r="I2" s="38"/>
      <c r="J2" s="36" t="s">
        <v>236</v>
      </c>
      <c r="K2" s="37"/>
      <c r="L2" s="38"/>
    </row>
    <row r="3" spans="1:12" ht="27.6">
      <c r="G3" s="22" t="s">
        <v>6</v>
      </c>
      <c r="H3" s="22" t="s">
        <v>7</v>
      </c>
      <c r="I3" s="23" t="s">
        <v>132</v>
      </c>
      <c r="J3" s="1" t="s">
        <v>135</v>
      </c>
      <c r="K3" s="24" t="s">
        <v>133</v>
      </c>
      <c r="L3" s="24" t="s">
        <v>134</v>
      </c>
    </row>
    <row r="4" spans="1:12" ht="27.6">
      <c r="A4" s="13" t="s">
        <v>218</v>
      </c>
      <c r="B4" s="14"/>
      <c r="C4" s="15"/>
      <c r="D4" s="14" t="s">
        <v>232</v>
      </c>
      <c r="E4" s="16"/>
      <c r="F4" s="17"/>
      <c r="G4" s="12">
        <f>SUM(G5:G9)</f>
        <v>39900000</v>
      </c>
      <c r="H4" s="12">
        <f>H5+H6+H7+H8+H9</f>
        <v>3980000</v>
      </c>
      <c r="I4" s="12">
        <f>I5+I6+I7+I8+I9</f>
        <v>35920000</v>
      </c>
      <c r="J4" s="12">
        <f t="shared" ref="J4" si="0">SUM(J5:J9)</f>
        <v>24561184.049999997</v>
      </c>
      <c r="K4" s="12">
        <f t="shared" ref="K4:L4" si="1">K5+K6+K7+K8+K9</f>
        <v>3720089.58</v>
      </c>
      <c r="L4" s="12">
        <f t="shared" si="1"/>
        <v>20841094.469999999</v>
      </c>
    </row>
    <row r="5" spans="1:12" ht="60.75" customHeight="1">
      <c r="A5" s="5" t="s">
        <v>220</v>
      </c>
      <c r="B5" s="6">
        <v>9800</v>
      </c>
      <c r="C5" s="7" t="s">
        <v>231</v>
      </c>
      <c r="D5" s="26" t="s">
        <v>230</v>
      </c>
      <c r="E5" s="27" t="s">
        <v>219</v>
      </c>
      <c r="F5" s="28" t="s">
        <v>221</v>
      </c>
      <c r="G5" s="21">
        <f>H5+I5</f>
        <v>27000000</v>
      </c>
      <c r="H5" s="21">
        <v>2000000</v>
      </c>
      <c r="I5" s="21">
        <v>25000000</v>
      </c>
      <c r="J5" s="11">
        <f>K5+L5</f>
        <v>11861856.26</v>
      </c>
      <c r="K5" s="4">
        <v>1772906.26</v>
      </c>
      <c r="L5" s="20">
        <v>10088950</v>
      </c>
    </row>
    <row r="6" spans="1:12" ht="77.25" customHeight="1">
      <c r="A6" s="5" t="s">
        <v>220</v>
      </c>
      <c r="B6" s="6">
        <v>9800</v>
      </c>
      <c r="C6" s="7" t="s">
        <v>231</v>
      </c>
      <c r="D6" s="26" t="s">
        <v>230</v>
      </c>
      <c r="E6" s="29" t="s">
        <v>224</v>
      </c>
      <c r="F6" s="30" t="s">
        <v>225</v>
      </c>
      <c r="G6" s="21">
        <f>H6+I6</f>
        <v>500000</v>
      </c>
      <c r="H6" s="21">
        <v>445000</v>
      </c>
      <c r="I6" s="21">
        <v>55000</v>
      </c>
      <c r="J6" s="11">
        <f t="shared" ref="J6:J9" si="2">K6+L6</f>
        <v>499932</v>
      </c>
      <c r="K6" s="4">
        <v>444932</v>
      </c>
      <c r="L6" s="20">
        <v>55000</v>
      </c>
    </row>
    <row r="7" spans="1:12" ht="45" customHeight="1">
      <c r="A7" s="5" t="s">
        <v>220</v>
      </c>
      <c r="B7" s="6">
        <v>9800</v>
      </c>
      <c r="C7" s="7" t="s">
        <v>231</v>
      </c>
      <c r="D7" s="26" t="s">
        <v>230</v>
      </c>
      <c r="E7" s="27" t="s">
        <v>222</v>
      </c>
      <c r="F7" s="28" t="s">
        <v>223</v>
      </c>
      <c r="G7" s="21">
        <f>H7+I7</f>
        <v>10000000</v>
      </c>
      <c r="H7" s="21">
        <v>1305000</v>
      </c>
      <c r="I7" s="21">
        <v>8695000</v>
      </c>
      <c r="J7" s="11">
        <f t="shared" si="2"/>
        <v>9814583.0700000003</v>
      </c>
      <c r="K7" s="4">
        <v>1276283.07</v>
      </c>
      <c r="L7" s="20">
        <v>8538300</v>
      </c>
    </row>
    <row r="8" spans="1:12" ht="54.75" customHeight="1">
      <c r="A8" s="5" t="s">
        <v>220</v>
      </c>
      <c r="B8" s="6">
        <v>9800</v>
      </c>
      <c r="C8" s="7" t="s">
        <v>231</v>
      </c>
      <c r="D8" s="26" t="s">
        <v>230</v>
      </c>
      <c r="E8" s="27" t="s">
        <v>226</v>
      </c>
      <c r="F8" s="28" t="s">
        <v>227</v>
      </c>
      <c r="G8" s="21">
        <f>H8+I8</f>
        <v>1900000</v>
      </c>
      <c r="H8" s="21"/>
      <c r="I8" s="21">
        <v>1900000</v>
      </c>
      <c r="J8" s="11">
        <f t="shared" si="2"/>
        <v>1894557.27</v>
      </c>
      <c r="K8" s="4"/>
      <c r="L8" s="20">
        <v>1894557.27</v>
      </c>
    </row>
    <row r="9" spans="1:12" ht="78" customHeight="1">
      <c r="A9" s="5" t="s">
        <v>220</v>
      </c>
      <c r="B9" s="6">
        <v>9800</v>
      </c>
      <c r="C9" s="7" t="s">
        <v>231</v>
      </c>
      <c r="D9" s="26" t="s">
        <v>230</v>
      </c>
      <c r="E9" s="27" t="s">
        <v>228</v>
      </c>
      <c r="F9" s="30" t="s">
        <v>229</v>
      </c>
      <c r="G9" s="21">
        <f>H9+I9</f>
        <v>500000</v>
      </c>
      <c r="H9" s="21">
        <v>230000</v>
      </c>
      <c r="I9" s="21">
        <v>270000</v>
      </c>
      <c r="J9" s="11">
        <f t="shared" si="2"/>
        <v>490255.45</v>
      </c>
      <c r="K9" s="4">
        <v>225968.25</v>
      </c>
      <c r="L9" s="20">
        <v>264287.2</v>
      </c>
    </row>
    <row r="10" spans="1:12">
      <c r="K10" s="25">
        <v>3720089.58</v>
      </c>
      <c r="L10" s="25">
        <v>20841094.469999999</v>
      </c>
    </row>
  </sheetData>
  <mergeCells count="2">
    <mergeCell ref="G2:I2"/>
    <mergeCell ref="J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Програми</vt:lpstr>
      <vt:lpstr>Фінансове</vt:lpstr>
      <vt:lpstr>Програми!_GoBack</vt:lpstr>
      <vt:lpstr>Програми!Заголовки_для_печати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FU</cp:lastModifiedBy>
  <cp:lastPrinted>2024-02-16T09:54:50Z</cp:lastPrinted>
  <dcterms:created xsi:type="dcterms:W3CDTF">2023-01-26T13:01:19Z</dcterms:created>
  <dcterms:modified xsi:type="dcterms:W3CDTF">2024-02-16T09:55:55Z</dcterms:modified>
</cp:coreProperties>
</file>